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6'!$A$1:$M$49</definedName>
  </definedNames>
  <calcPr calcId="145621"/>
</workbook>
</file>

<file path=xl/calcChain.xml><?xml version="1.0" encoding="utf-8"?>
<calcChain xmlns="http://schemas.openxmlformats.org/spreadsheetml/2006/main">
  <c r="K8" i="2" l="1"/>
  <c r="K9" i="2"/>
  <c r="L9" i="2" s="1"/>
  <c r="K10" i="2"/>
  <c r="K11" i="2"/>
  <c r="L11" i="2" s="1"/>
  <c r="K7" i="2"/>
  <c r="L7" i="2" s="1"/>
  <c r="L10" i="2"/>
  <c r="L8" i="2"/>
  <c r="C12" i="2"/>
  <c r="C13" i="2"/>
  <c r="D12" i="2" s="1"/>
  <c r="I7" i="2"/>
  <c r="J7" i="2"/>
  <c r="I8" i="2"/>
  <c r="J8" i="2"/>
  <c r="I9" i="2"/>
  <c r="J9" i="2" s="1"/>
  <c r="I10" i="2"/>
  <c r="I12" i="2" s="1"/>
  <c r="J12" i="2" s="1"/>
  <c r="I11" i="2"/>
  <c r="J11" i="2" s="1"/>
  <c r="G12" i="2"/>
  <c r="E13" i="2"/>
  <c r="F13" i="2" s="1"/>
  <c r="G13" i="2"/>
  <c r="H7" i="2" s="1"/>
  <c r="K12" i="2" l="1"/>
  <c r="L12" i="2" s="1"/>
  <c r="D9" i="2"/>
  <c r="J10" i="2"/>
  <c r="F12" i="2"/>
  <c r="F8" i="2"/>
  <c r="O8" i="2" s="1"/>
  <c r="F9" i="2"/>
  <c r="O9" i="2" s="1"/>
  <c r="I13" i="2"/>
  <c r="J13" i="2" s="1"/>
  <c r="F10" i="2"/>
  <c r="O10" i="2" s="1"/>
  <c r="H12" i="2"/>
  <c r="F11" i="2"/>
  <c r="F7" i="2"/>
  <c r="O7" i="2" s="1"/>
  <c r="D10" i="2"/>
  <c r="D13" i="2"/>
  <c r="D7" i="2"/>
  <c r="D11" i="2"/>
  <c r="D8" i="2"/>
  <c r="H11" i="2"/>
  <c r="P11" i="2" s="1"/>
  <c r="H10" i="2"/>
  <c r="P10" i="2" s="1"/>
  <c r="H9" i="2"/>
  <c r="P9" i="2" s="1"/>
  <c r="H8" i="2"/>
  <c r="P8" i="2" s="1"/>
  <c r="P7" i="2"/>
  <c r="O11" i="2"/>
  <c r="K13" i="2" l="1"/>
  <c r="L13" i="2" s="1"/>
</calcChain>
</file>

<file path=xl/sharedStrings.xml><?xml version="1.0" encoding="utf-8"?>
<sst xmlns="http://schemas.openxmlformats.org/spreadsheetml/2006/main" count="29" uniqueCount="21">
  <si>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</si>
  <si>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</si>
  <si>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</si>
  <si>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</si>
  <si>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</si>
  <si>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</si>
  <si>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</si>
  <si>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</si>
  <si>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</si>
  <si>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</si>
  <si>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</si>
  <si>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</si>
  <si>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</si>
  <si>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</si>
  <si>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</si>
  <si>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</si>
  <si>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ΣΕΠΤΕΜΒΡΙΟΣ</t>
  </si>
  <si>
    <t>Ετήσια Μεταβολή</t>
  </si>
  <si>
    <t>Αύγουστος</t>
  </si>
  <si>
    <t>Μηνιαία Μεταβολή</t>
  </si>
  <si>
    <t xml:space="preserve">                    ΕΤΗΣΙΑ ΚΑΙ ΜΗΝΙΑΙΑ ΜΕΤΑΒΟΛΗ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</si>
</sst>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1" fontId="27" fillId="0" borderId="6" xfId="0" applyNumberFormat="1" applyFont="1" applyBorder="1"/>
    <xf numFmtId="0" fontId="29" fillId="0" borderId="7" xfId="0" applyFont="1" applyBorder="1"/>
    <xf numFmtId="9" fontId="30" fillId="0" borderId="8" xfId="0" applyNumberFormat="1" applyFont="1" applyBorder="1"/>
    <xf numFmtId="3" fontId="30" fillId="0" borderId="8" xfId="0" applyNumberFormat="1" applyFont="1" applyBorder="1"/>
    <xf numFmtId="164" fontId="30" fillId="0" borderId="9" xfId="0" applyNumberFormat="1" applyFont="1" applyBorder="1"/>
    <xf numFmtId="0" fontId="29" fillId="33" borderId="7" xfId="0" applyFont="1" applyFill="1" applyBorder="1"/>
    <xf numFmtId="9" fontId="30" fillId="33" borderId="8" xfId="0" applyNumberFormat="1" applyFont="1" applyFill="1" applyBorder="1"/>
    <xf numFmtId="3" fontId="30" fillId="33" borderId="8" xfId="0" applyNumberFormat="1" applyFont="1" applyFill="1" applyBorder="1"/>
    <xf numFmtId="164" fontId="30" fillId="33" borderId="9" xfId="0" applyNumberFormat="1" applyFont="1" applyFill="1" applyBorder="1"/>
    <xf numFmtId="0" fontId="28" fillId="0" borderId="10" xfId="0" applyFont="1" applyBorder="1"/>
    <xf numFmtId="3" fontId="31" fillId="0" borderId="6" xfId="0" applyNumberFormat="1" applyFont="1" applyBorder="1"/>
    <xf numFmtId="9" fontId="31" fillId="0" borderId="6" xfId="0" applyNumberFormat="1" applyFont="1" applyBorder="1"/>
    <xf numFmtId="164" fontId="31" fillId="0" borderId="11" xfId="0" applyNumberFormat="1" applyFont="1" applyBorder="1"/>
    <xf numFmtId="9" fontId="32" fillId="0" borderId="8" xfId="0" applyNumberFormat="1" applyFont="1" applyBorder="1"/>
    <xf numFmtId="9" fontId="32" fillId="33" borderId="8" xfId="0" applyNumberFormat="1" applyFont="1" applyFill="1" applyBorder="1"/>
    <xf numFmtId="0" fontId="10" fillId="33" borderId="8" xfId="0" applyFont="1" applyFill="1" applyBorder="1"/>
    <xf numFmtId="0" fontId="33" fillId="0" borderId="8" xfId="0" applyFont="1" applyBorder="1"/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164" fontId="28" fillId="0" borderId="8" xfId="0" applyNumberFormat="1" applyFont="1" applyBorder="1" applyAlignment="1">
      <alignment horizontal="center"/>
    </xf>
    <xf numFmtId="164" fontId="30" fillId="0" borderId="8" xfId="0" applyNumberFormat="1" applyFont="1" applyBorder="1"/>
    <xf numFmtId="164" fontId="30" fillId="33" borderId="8" xfId="0" applyNumberFormat="1" applyFont="1" applyFill="1" applyBorder="1"/>
    <xf numFmtId="0" fontId="2" fillId="0" borderId="7" xfId="0" applyFont="1" applyBorder="1"/>
    <xf numFmtId="0" fontId="7" fillId="0" borderId="9" xfId="0" applyFont="1" applyBorder="1" applyAlignment="1">
      <alignment horizontal="center"/>
    </xf>
    <xf numFmtId="0" fontId="28" fillId="0" borderId="7" xfId="0" applyFont="1" applyBorder="1"/>
    <xf numFmtId="0" fontId="28" fillId="0" borderId="9" xfId="0" applyFont="1" applyBorder="1" applyAlignment="1">
      <alignment horizontal="center"/>
    </xf>
    <xf numFmtId="164" fontId="28" fillId="0" borderId="9" xfId="0" applyNumberFormat="1" applyFont="1" applyBorder="1" applyAlignment="1">
      <alignment horizontal="center"/>
    </xf>
    <xf numFmtId="164" fontId="31" fillId="0" borderId="6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Σεπτέμβριο του 2014 και 2015
</a:t>
            </a:r>
          </a:p>
        </c:rich>
      </c:tx>
      <c:layout>
        <c:manualLayout>
          <c:xMode val="edge"/>
          <c:yMode val="edge"/>
          <c:x val="0.11475405502369758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6'!$N$7:$N$11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6'!$O$7:$O$11</c:f>
              <c:numCache>
                <c:formatCode>0%</c:formatCode>
                <c:ptCount val="5"/>
                <c:pt idx="0">
                  <c:v>6.6880535602203778E-2</c:v>
                </c:pt>
                <c:pt idx="1">
                  <c:v>0.27084640955901157</c:v>
                </c:pt>
                <c:pt idx="2">
                  <c:v>0.19722435316270312</c:v>
                </c:pt>
                <c:pt idx="3">
                  <c:v>0.1842294906664807</c:v>
                </c:pt>
                <c:pt idx="4">
                  <c:v>0.28081921100960083</c:v>
                </c:pt>
              </c:numCache>
            </c:numRef>
          </c:val>
        </c:ser>
        <c:ser>
          <c:idx val="1"/>
          <c:order val="1"/>
          <c:tx>
            <c:strRef>
              <c:f>'Πινακας 6'!$P$6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6'!$N$7:$N$11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6'!$P$7:$P$11</c:f>
              <c:numCache>
                <c:formatCode>0%</c:formatCode>
                <c:ptCount val="5"/>
                <c:pt idx="0">
                  <c:v>7.0011729440896647E-2</c:v>
                </c:pt>
                <c:pt idx="1">
                  <c:v>0.25890785872540073</c:v>
                </c:pt>
                <c:pt idx="2">
                  <c:v>0.18146748338329205</c:v>
                </c:pt>
                <c:pt idx="3">
                  <c:v>0.17310048221034796</c:v>
                </c:pt>
                <c:pt idx="4">
                  <c:v>0.31651244624006258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04224"/>
        <c:axId val="102005760"/>
      </c:barChart>
      <c:catAx>
        <c:axId val="10200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200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0057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20042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278" r="0.75000000000000278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2014 και 2015 κατά διάρκεια  - Σεπτέμβριος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2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02"/>
          <c:w val="0.87394847866239533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06E-17"/>
                  <c:y val="1.52671755725191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6'!$B$7:$B$11</c:f>
              <c:strCache>
                <c:ptCount val="5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3 μήνες - 6 μήνες</c:v>
                </c:pt>
                <c:pt idx="3">
                  <c:v>6 μήνες - 12 μήνες</c:v>
                </c:pt>
                <c:pt idx="4">
                  <c:v>12 μήνες και άνω</c:v>
                </c:pt>
              </c:strCache>
            </c:strRef>
          </c:cat>
          <c:val>
            <c:numRef>
              <c:f>'Πινακας 6'!$I$7:$I$11</c:f>
              <c:numCache>
                <c:formatCode>#,##0</c:formatCode>
                <c:ptCount val="5"/>
                <c:pt idx="0">
                  <c:v>-191</c:v>
                </c:pt>
                <c:pt idx="1">
                  <c:v>-1718</c:v>
                </c:pt>
                <c:pt idx="2">
                  <c:v>-1522</c:v>
                </c:pt>
                <c:pt idx="3">
                  <c:v>-1284</c:v>
                </c:pt>
                <c:pt idx="4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38912"/>
        <c:axId val="104928384"/>
      </c:barChart>
      <c:catAx>
        <c:axId val="10203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4928384"/>
        <c:crosses val="autoZero"/>
        <c:auto val="1"/>
        <c:lblAlgn val="ctr"/>
        <c:lblOffset val="100"/>
        <c:noMultiLvlLbl val="0"/>
      </c:catAx>
      <c:valAx>
        <c:axId val="104928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2038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19050</xdr:rowOff>
    </xdr:from>
    <xdr:to>
      <xdr:col>12</xdr:col>
      <xdr:colOff>466725</xdr:colOff>
      <xdr:row>32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32</xdr:row>
      <xdr:rowOff>142875</xdr:rowOff>
    </xdr:from>
    <xdr:to>
      <xdr:col>12</xdr:col>
      <xdr:colOff>476250</xdr:colOff>
      <xdr:row>48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workbookViewId="0">
      <selection activeCell="Q29" sqref="Q29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7.85546875" bestFit="1" customWidth="1"/>
    <col min="5" max="5" width="7" customWidth="1"/>
    <col min="6" max="6" width="7.85546875" bestFit="1" customWidth="1"/>
    <col min="7" max="7" width="6.7109375" customWidth="1"/>
    <col min="8" max="8" width="7.85546875" customWidth="1"/>
    <col min="14" max="14" width="24.42578125" bestFit="1" customWidth="1"/>
    <col min="32" max="32" width="24.42578125" bestFit="1" customWidth="1"/>
    <col min="35" max="35" width="18.140625" customWidth="1"/>
    <col min="37" max="37" width="10.5703125" customWidth="1"/>
  </cols>
  <sheetData>
    <row r="1" spans="1:37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7" x14ac:dyDescent="0.2">
      <c r="A2" s="1"/>
      <c r="B2" s="6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7" x14ac:dyDescent="0.2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7" x14ac:dyDescent="0.2">
      <c r="A4" s="9"/>
      <c r="B4" s="45"/>
      <c r="C4" s="38" t="s">
        <v>18</v>
      </c>
      <c r="D4" s="38"/>
      <c r="E4" s="38" t="s">
        <v>16</v>
      </c>
      <c r="F4" s="38"/>
      <c r="G4" s="38"/>
      <c r="H4" s="38"/>
      <c r="I4" s="38"/>
      <c r="J4" s="38"/>
      <c r="K4" s="39"/>
      <c r="L4" s="4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7" x14ac:dyDescent="0.2">
      <c r="A5" s="9"/>
      <c r="B5" s="47" t="s">
        <v>0</v>
      </c>
      <c r="C5" s="40">
        <v>2015</v>
      </c>
      <c r="D5" s="40"/>
      <c r="E5" s="40">
        <v>2014</v>
      </c>
      <c r="F5" s="40"/>
      <c r="G5" s="40">
        <v>2015</v>
      </c>
      <c r="H5" s="40"/>
      <c r="I5" s="40" t="s">
        <v>17</v>
      </c>
      <c r="J5" s="40"/>
      <c r="K5" s="40" t="s">
        <v>19</v>
      </c>
      <c r="L5" s="48"/>
      <c r="M5" s="9"/>
      <c r="N5" s="9"/>
      <c r="O5" s="37"/>
      <c r="P5" s="37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7" ht="13.5" thickBot="1" x14ac:dyDescent="0.25">
      <c r="A6" s="9"/>
      <c r="B6" s="21"/>
      <c r="C6" s="41" t="s">
        <v>8</v>
      </c>
      <c r="D6" s="42" t="s">
        <v>1</v>
      </c>
      <c r="E6" s="41" t="s">
        <v>8</v>
      </c>
      <c r="F6" s="42" t="s">
        <v>1</v>
      </c>
      <c r="G6" s="41" t="s">
        <v>8</v>
      </c>
      <c r="H6" s="42" t="s">
        <v>1</v>
      </c>
      <c r="I6" s="41" t="s">
        <v>8</v>
      </c>
      <c r="J6" s="42" t="s">
        <v>1</v>
      </c>
      <c r="K6" s="41" t="s">
        <v>8</v>
      </c>
      <c r="L6" s="49" t="s">
        <v>1</v>
      </c>
      <c r="M6" s="9"/>
      <c r="N6" s="9"/>
      <c r="O6" s="19">
        <v>2014</v>
      </c>
      <c r="P6" s="19">
        <v>2015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7" ht="16.5" thickBot="1" x14ac:dyDescent="0.3">
      <c r="A7" s="9"/>
      <c r="B7" s="21" t="s">
        <v>2</v>
      </c>
      <c r="C7" s="36">
        <v>2529</v>
      </c>
      <c r="D7" s="33">
        <f>C7/C13</f>
        <v>6.1700985654337855E-2</v>
      </c>
      <c r="E7" s="36">
        <v>2877</v>
      </c>
      <c r="F7" s="33">
        <f>E7/E13</f>
        <v>6.6880535602203778E-2</v>
      </c>
      <c r="G7" s="36">
        <v>2686</v>
      </c>
      <c r="H7" s="22">
        <f>G7/G13</f>
        <v>7.0011729440896647E-2</v>
      </c>
      <c r="I7" s="23">
        <f>G7-E7</f>
        <v>-191</v>
      </c>
      <c r="J7" s="43">
        <f t="shared" ref="J7:J12" si="0">I7/E7</f>
        <v>-6.6388599235314566E-2</v>
      </c>
      <c r="K7" s="23">
        <f>G7-C7</f>
        <v>157</v>
      </c>
      <c r="L7" s="24">
        <f t="shared" ref="L7:L12" si="1">K7/G7</f>
        <v>5.8451228592702902E-2</v>
      </c>
      <c r="M7" s="9"/>
      <c r="N7" s="12" t="s">
        <v>12</v>
      </c>
      <c r="O7" s="13">
        <f>F7</f>
        <v>6.6880535602203778E-2</v>
      </c>
      <c r="P7" s="13">
        <f>H7</f>
        <v>7.0011729440896647E-2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7" ht="16.5" thickBot="1" x14ac:dyDescent="0.3">
      <c r="A8" s="9"/>
      <c r="B8" s="21" t="s">
        <v>3</v>
      </c>
      <c r="C8" s="36">
        <v>12721</v>
      </c>
      <c r="D8" s="33">
        <f>C8/C13</f>
        <v>0.31035912950131744</v>
      </c>
      <c r="E8" s="36">
        <v>11651</v>
      </c>
      <c r="F8" s="33">
        <f>E8/E13</f>
        <v>0.27084640955901157</v>
      </c>
      <c r="G8" s="36">
        <v>9933</v>
      </c>
      <c r="H8" s="22">
        <f>G8/G13</f>
        <v>0.25890785872540073</v>
      </c>
      <c r="I8" s="23">
        <f>G8-E8</f>
        <v>-1718</v>
      </c>
      <c r="J8" s="43">
        <f t="shared" si="0"/>
        <v>-0.14745515406402884</v>
      </c>
      <c r="K8" s="23">
        <f t="shared" ref="K8:K11" si="2">G8-C8</f>
        <v>-2788</v>
      </c>
      <c r="L8" s="24">
        <f t="shared" si="1"/>
        <v>-0.28068055975032719</v>
      </c>
      <c r="M8" s="9"/>
      <c r="N8" s="18" t="s">
        <v>15</v>
      </c>
      <c r="O8" s="13">
        <f>F8</f>
        <v>0.27084640955901157</v>
      </c>
      <c r="P8" s="13">
        <f>H8</f>
        <v>0.25890785872540073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7" ht="16.5" thickBot="1" x14ac:dyDescent="0.3">
      <c r="A9" s="9"/>
      <c r="B9" s="21" t="s">
        <v>4</v>
      </c>
      <c r="C9" s="36">
        <v>6405</v>
      </c>
      <c r="D9" s="33">
        <f>C9/C13</f>
        <v>0.15626524836537523</v>
      </c>
      <c r="E9" s="36">
        <v>8484</v>
      </c>
      <c r="F9" s="33">
        <f>E9/E13</f>
        <v>0.19722435316270312</v>
      </c>
      <c r="G9" s="36">
        <v>6962</v>
      </c>
      <c r="H9" s="22">
        <f>G9/G13</f>
        <v>0.18146748338329205</v>
      </c>
      <c r="I9" s="23">
        <f>G9-E9</f>
        <v>-1522</v>
      </c>
      <c r="J9" s="43">
        <f t="shared" si="0"/>
        <v>-0.17939651107967938</v>
      </c>
      <c r="K9" s="23">
        <f t="shared" si="2"/>
        <v>557</v>
      </c>
      <c r="L9" s="24">
        <f t="shared" si="1"/>
        <v>8.0005745475438095E-2</v>
      </c>
      <c r="M9" s="9"/>
      <c r="N9" s="15" t="s">
        <v>11</v>
      </c>
      <c r="O9" s="13">
        <f>F9</f>
        <v>0.19722435316270312</v>
      </c>
      <c r="P9" s="13">
        <f>H9</f>
        <v>0.18146748338329205</v>
      </c>
      <c r="Q9" s="14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7" ht="16.5" thickBot="1" x14ac:dyDescent="0.3">
      <c r="A10" s="9"/>
      <c r="B10" s="21" t="s">
        <v>5</v>
      </c>
      <c r="C10" s="36">
        <v>6945</v>
      </c>
      <c r="D10" s="33">
        <f>C10/C13</f>
        <v>0.16943983604957549</v>
      </c>
      <c r="E10" s="36">
        <v>7925</v>
      </c>
      <c r="F10" s="33">
        <f>E10/E13</f>
        <v>0.1842294906664807</v>
      </c>
      <c r="G10" s="36">
        <v>6641</v>
      </c>
      <c r="H10" s="22">
        <f>G10/G13</f>
        <v>0.17310048221034796</v>
      </c>
      <c r="I10" s="23">
        <f>G10-E10</f>
        <v>-1284</v>
      </c>
      <c r="J10" s="43">
        <f t="shared" si="0"/>
        <v>-0.16201892744479496</v>
      </c>
      <c r="K10" s="23">
        <f t="shared" si="2"/>
        <v>-304</v>
      </c>
      <c r="L10" s="24">
        <f t="shared" si="1"/>
        <v>-4.5776238518295438E-2</v>
      </c>
      <c r="M10" s="9"/>
      <c r="N10" s="15" t="s">
        <v>10</v>
      </c>
      <c r="O10" s="13">
        <f>F10</f>
        <v>0.1842294906664807</v>
      </c>
      <c r="P10" s="13">
        <f>H10</f>
        <v>0.17310048221034796</v>
      </c>
      <c r="Q10" s="1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2"/>
    </row>
    <row r="11" spans="1:37" ht="16.5" thickBot="1" x14ac:dyDescent="0.3">
      <c r="A11" s="9"/>
      <c r="B11" s="21" t="s">
        <v>6</v>
      </c>
      <c r="C11" s="36">
        <v>12388</v>
      </c>
      <c r="D11" s="33">
        <f>C11/C13</f>
        <v>0.30223480042939399</v>
      </c>
      <c r="E11" s="36">
        <v>12080</v>
      </c>
      <c r="F11" s="33">
        <f>E11/E13</f>
        <v>0.28081921100960083</v>
      </c>
      <c r="G11" s="36">
        <v>12143</v>
      </c>
      <c r="H11" s="22">
        <f>G11/G13</f>
        <v>0.31651244624006258</v>
      </c>
      <c r="I11" s="23">
        <f>G11-E11</f>
        <v>63</v>
      </c>
      <c r="J11" s="43">
        <f t="shared" si="0"/>
        <v>5.2152317880794705E-3</v>
      </c>
      <c r="K11" s="23">
        <f t="shared" si="2"/>
        <v>-245</v>
      </c>
      <c r="L11" s="24">
        <f t="shared" si="1"/>
        <v>-2.0176233220785638E-2</v>
      </c>
      <c r="M11" s="10"/>
      <c r="N11" s="16" t="s">
        <v>9</v>
      </c>
      <c r="O11" s="17">
        <f>F11</f>
        <v>0.28081921100960083</v>
      </c>
      <c r="P11" s="17">
        <f>H11</f>
        <v>0.31651244624006258</v>
      </c>
      <c r="Q11" s="1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"/>
    </row>
    <row r="12" spans="1:37" ht="15" x14ac:dyDescent="0.25">
      <c r="A12" s="9"/>
      <c r="B12" s="25" t="s">
        <v>14</v>
      </c>
      <c r="C12" s="35">
        <f>C10+C11</f>
        <v>19333</v>
      </c>
      <c r="D12" s="34">
        <f>C12/C13</f>
        <v>0.47167463647896946</v>
      </c>
      <c r="E12" s="35">
        <v>20461</v>
      </c>
      <c r="F12" s="34">
        <f>E12/E13</f>
        <v>0.47564916195922541</v>
      </c>
      <c r="G12" s="35">
        <f>G10+G11</f>
        <v>18784</v>
      </c>
      <c r="H12" s="26">
        <f>G12/G13</f>
        <v>0.48961292845041055</v>
      </c>
      <c r="I12" s="27">
        <f>SUM(I10,I11)</f>
        <v>-1221</v>
      </c>
      <c r="J12" s="44">
        <f t="shared" si="0"/>
        <v>-5.9674502712477394E-2</v>
      </c>
      <c r="K12" s="27">
        <f>SUM(K10,K11)</f>
        <v>-549</v>
      </c>
      <c r="L12" s="28">
        <f t="shared" si="1"/>
        <v>-2.9227001703577511E-2</v>
      </c>
      <c r="M12" s="10"/>
      <c r="N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"/>
    </row>
    <row r="13" spans="1:37" ht="15.75" thickBot="1" x14ac:dyDescent="0.3">
      <c r="A13" s="9"/>
      <c r="B13" s="29" t="s">
        <v>7</v>
      </c>
      <c r="C13" s="30">
        <f>SUM(C7:C11)</f>
        <v>40988</v>
      </c>
      <c r="D13" s="31">
        <f>C13/C13</f>
        <v>1</v>
      </c>
      <c r="E13" s="30">
        <f>SUM(E7:E11)</f>
        <v>43017</v>
      </c>
      <c r="F13" s="31">
        <f>E13/E13</f>
        <v>1</v>
      </c>
      <c r="G13" s="20">
        <f>SUM(G7:G11)</f>
        <v>38365</v>
      </c>
      <c r="H13" s="31">
        <v>1</v>
      </c>
      <c r="I13" s="30">
        <f>SUM(I7,I8,I9,I12)</f>
        <v>-4652</v>
      </c>
      <c r="J13" s="50">
        <f>I13/E13</f>
        <v>-0.10814329218680986</v>
      </c>
      <c r="K13" s="30">
        <f>SUM(K7,K8,K9,K12)</f>
        <v>-2623</v>
      </c>
      <c r="L13" s="32">
        <f>K13/G13</f>
        <v>-6.8369607715365571E-2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7" x14ac:dyDescent="0.2">
      <c r="A14" s="9"/>
      <c r="B14" s="9"/>
      <c r="C14" s="9"/>
      <c r="D14" s="11"/>
      <c r="E14" s="9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4"/>
      <c r="AI14" s="4"/>
      <c r="AJ14" s="4"/>
      <c r="AK14" s="7"/>
    </row>
    <row r="15" spans="1:37" x14ac:dyDescent="0.2">
      <c r="B15" s="3"/>
    </row>
    <row r="18" spans="35:35" ht="15.75" x14ac:dyDescent="0.25">
      <c r="AI18" s="8"/>
    </row>
  </sheetData>
  <mergeCells count="8">
    <mergeCell ref="C5:D5"/>
    <mergeCell ref="C4:D4"/>
    <mergeCell ref="K5:L5"/>
    <mergeCell ref="E5:F5"/>
    <mergeCell ref="G5:H5"/>
    <mergeCell ref="I5:J5"/>
    <mergeCell ref="E4:J4"/>
    <mergeCell ref="O5:P5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2015-10-22T09:43:40Z</cp:lastPrinted>
  <dcterms:created xsi:type="dcterms:W3CDTF">2003-11-05T10:42:27Z</dcterms:created>
  <dcterms:modified xsi:type="dcterms:W3CDTF">2015-10-22T09:44:27Z</dcterms:modified>
</cp:coreProperties>
</file>